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.dehghani\Desktop\شفاف\"/>
    </mc:Choice>
  </mc:AlternateContent>
  <bookViews>
    <workbookView xWindow="0" yWindow="0" windowWidth="21570" windowHeight="8055"/>
  </bookViews>
  <sheets>
    <sheet name="Sheet1 (4)" sheetId="5" r:id="rId1"/>
  </sheets>
  <definedNames>
    <definedName name="_xlnm.Print_Area" localSheetId="0">'Sheet1 (4)'!$A$1:$E$94</definedName>
    <definedName name="_xlnm.Print_Titles" localSheetId="0">'Sheet1 (4)'!$2:$4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5" l="1"/>
  <c r="D9" i="5" l="1"/>
  <c r="D6" i="5"/>
  <c r="D38" i="5"/>
  <c r="D7" i="5" l="1"/>
  <c r="E92" i="5" l="1"/>
  <c r="F93" i="5" l="1"/>
  <c r="G93" i="5"/>
  <c r="F92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F79" i="5"/>
  <c r="E79" i="5"/>
  <c r="G79" i="5" s="1"/>
  <c r="G78" i="5"/>
  <c r="F78" i="5"/>
  <c r="G77" i="5"/>
  <c r="F77" i="5"/>
  <c r="G76" i="5"/>
  <c r="F76" i="5"/>
  <c r="G75" i="5"/>
  <c r="F75" i="5"/>
  <c r="F74" i="5"/>
  <c r="E74" i="5"/>
  <c r="G74" i="5" s="1"/>
  <c r="F73" i="5"/>
  <c r="E73" i="5"/>
  <c r="G73" i="5" s="1"/>
  <c r="F72" i="5"/>
  <c r="G72" i="5"/>
  <c r="G71" i="5"/>
  <c r="F71" i="5"/>
  <c r="G70" i="5"/>
  <c r="F70" i="5"/>
  <c r="G69" i="5"/>
  <c r="F69" i="5"/>
  <c r="F68" i="5"/>
  <c r="G68" i="5"/>
  <c r="G67" i="5"/>
  <c r="F67" i="5"/>
  <c r="F66" i="5"/>
  <c r="G66" i="5"/>
  <c r="F65" i="5"/>
  <c r="G65" i="5"/>
  <c r="F64" i="5"/>
  <c r="E64" i="5"/>
  <c r="G64" i="5" s="1"/>
  <c r="G63" i="5"/>
  <c r="F63" i="5"/>
  <c r="F62" i="5"/>
  <c r="F61" i="5"/>
  <c r="E61" i="5"/>
  <c r="G61" i="5" s="1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F53" i="5"/>
  <c r="F52" i="5"/>
  <c r="E52" i="5"/>
  <c r="G52" i="5" s="1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F38" i="5"/>
  <c r="G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F25" i="5"/>
  <c r="G25" i="5"/>
  <c r="G24" i="5"/>
  <c r="F24" i="5"/>
  <c r="F23" i="5"/>
  <c r="E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F7" i="5"/>
  <c r="G7" i="5"/>
  <c r="F6" i="5"/>
  <c r="G5" i="5"/>
  <c r="F5" i="5"/>
  <c r="G62" i="5" l="1"/>
  <c r="G92" i="5"/>
  <c r="G53" i="5"/>
  <c r="G91" i="5"/>
  <c r="G6" i="5"/>
  <c r="G23" i="5"/>
</calcChain>
</file>

<file path=xl/sharedStrings.xml><?xml version="1.0" encoding="utf-8"?>
<sst xmlns="http://schemas.openxmlformats.org/spreadsheetml/2006/main" count="99" uniqueCount="98">
  <si>
    <t>کد قبلی</t>
  </si>
  <si>
    <t>کد قلم هزینه جدید</t>
  </si>
  <si>
    <t>عنوان قلم هزینه جدید</t>
  </si>
  <si>
    <t>عمومی</t>
  </si>
  <si>
    <t>حقوق ثابت/ مبنا کارکنان رسمی و پیمانی</t>
  </si>
  <si>
    <t>حقوق ثابت نیروهای قراردادی</t>
  </si>
  <si>
    <t>ترمیم حقوق 1401</t>
  </si>
  <si>
    <t>حقوق و دستمزد مامورین شاغل در دستگاه های اجرایی</t>
  </si>
  <si>
    <t>حقوق و دستمزد سربازان وظیفه شاغل در دستگاه‌های اجرایی</t>
  </si>
  <si>
    <t>پرداخت نقدی بابت ذخیره مرخصی کارکنان رسمی و پیمانی و قراردادی</t>
  </si>
  <si>
    <t>عیدی</t>
  </si>
  <si>
    <t>کمک هزینه نقدی غذا</t>
  </si>
  <si>
    <t>کمک هزینه ایاب و ذهاب</t>
  </si>
  <si>
    <t>اضافه کار و کشیک</t>
  </si>
  <si>
    <t>اضافه کار و سایر پرداخت‌های مستمر نیروهای قراردادی</t>
  </si>
  <si>
    <t>اضافه کار مامورین</t>
  </si>
  <si>
    <t>فوق العاده کارایی و عملکرد</t>
  </si>
  <si>
    <t>فوق‌العاده ایثارگری</t>
  </si>
  <si>
    <t>فوق العاده شغل</t>
  </si>
  <si>
    <t>فوق‌العاده ویژه</t>
  </si>
  <si>
    <t>فوق العاده روزانه</t>
  </si>
  <si>
    <t>حق الزحمه آموزش محتوای کتابهای جدیدالتالیف</t>
  </si>
  <si>
    <t>پاداش یک ماهه</t>
  </si>
  <si>
    <t>پاداش پایان خدمت</t>
  </si>
  <si>
    <t>مطالبات پاداش پایان خدمت بازنشستگان</t>
  </si>
  <si>
    <t>تفاوت تطبیق</t>
  </si>
  <si>
    <t>کمک رفاهی نقدی نیروهای قراردادی</t>
  </si>
  <si>
    <t>کمک رفاهی نقدی مامورین</t>
  </si>
  <si>
    <t>سایر کمکهای رفاهی نقدی کارمندان رسمی و پیمانی</t>
  </si>
  <si>
    <t>فوق العاده مناطق کمتر توسعه یافته و بدی آب و هوا</t>
  </si>
  <si>
    <t>حق سرپرستی</t>
  </si>
  <si>
    <t>دیون و تعهدات مربوط به کارکنان</t>
  </si>
  <si>
    <t>کمک هزینه مهدکودک- غیرنقدی</t>
  </si>
  <si>
    <t>کمک رفاهی غیر نقدی نیروهای قراردادی</t>
  </si>
  <si>
    <t>کمک رفاهی غیرنقدی مامورین</t>
  </si>
  <si>
    <t>سایر کمکهای رفاهی غیرنقدی کارمندان رسمی و پیمانی</t>
  </si>
  <si>
    <t>حق بیمه بازنشستگی سهم دولت (کارفرما)</t>
  </si>
  <si>
    <t>حق بیمه سهم کارفرمایی مشمولین قانون تامین اجتماعی</t>
  </si>
  <si>
    <t>حق بیمه خدمات درمانی شاغلان (سهم دستگاه اجرایی)</t>
  </si>
  <si>
    <t>هزینه سفر</t>
  </si>
  <si>
    <t>کرایه وسائل نقلیه در ماموریت های داخلی و خارجی</t>
  </si>
  <si>
    <t>بهای بلیط مسافرت</t>
  </si>
  <si>
    <t>قرارداد خدمات پشتیبانی</t>
  </si>
  <si>
    <t>حمل کالا و اثاثیه دولتی</t>
  </si>
  <si>
    <t>حمل و نقل نامه ها و امانات پستی</t>
  </si>
  <si>
    <t>تلفن و فاکس</t>
  </si>
  <si>
    <t>اجاره خطوط مخابراتی</t>
  </si>
  <si>
    <t>هزینه بابت ارتباطات ماهواره‌ای واینترنت</t>
  </si>
  <si>
    <t>هزینه نگهداری و تعمیر ساختمان، مستحدثات و محوطه</t>
  </si>
  <si>
    <t>هزینه نگهداری و تعمیر ماشین آلات و تجهیزات (اعم از ساکن و متحرک)</t>
  </si>
  <si>
    <t>هزینه نگهداری و تعمیر وسائط نقلیه</t>
  </si>
  <si>
    <t>هزینه نگهداری و تعمیر میز و صندلی و مبلمان</t>
  </si>
  <si>
    <t>هزینه نگهداری و تعمیر لوازم اداری</t>
  </si>
  <si>
    <t>هزینه نگهداری و تعمیر لوازم صوتی و تصویری</t>
  </si>
  <si>
    <t>هزینه نگهداری و تعمیر لوازم سرمایش و گرمایش</t>
  </si>
  <si>
    <t>هزینه نگهداری و تعمیر رایانه و لوازم جانبی</t>
  </si>
  <si>
    <t>چاپ نشریات و مطبوعات</t>
  </si>
  <si>
    <t>چاپ دفاتر و اوراق اداری</t>
  </si>
  <si>
    <t>چاپ آگهی های اداری</t>
  </si>
  <si>
    <t>خرید دفاتر و اوراق اداری</t>
  </si>
  <si>
    <t>آگهی های تبلیغاتی، کاتالوگ و بنر</t>
  </si>
  <si>
    <t>هزینه پذیرائی</t>
  </si>
  <si>
    <t>برگزاری رویدادها و مراسم</t>
  </si>
  <si>
    <t>هزینه برگزاری سمینارها و جلسات سخنرانی و کارگاههای آموزشی</t>
  </si>
  <si>
    <t>هزینه های ثبتی</t>
  </si>
  <si>
    <t>هزینه های قضائی</t>
  </si>
  <si>
    <t>خرید دسته چک و سفته</t>
  </si>
  <si>
    <t>هزینه انتقال وجوه</t>
  </si>
  <si>
    <t>آب (آشامیدنی وتصفیه نشده)</t>
  </si>
  <si>
    <t>سوختهای قسیلی ( نفت سفید، بنزین، گازوئیل، گاز، نفت کوره)</t>
  </si>
  <si>
    <t>برق</t>
  </si>
  <si>
    <t>سایر مواد و لوازم مصرف شدنی</t>
  </si>
  <si>
    <t>مصالح ساختمانی ( گچ، آجر، سیمان،آهک،......)</t>
  </si>
  <si>
    <t>ابزار و یراق( کلید، قفل، دستگیره، لوازم برقی، لوازم الکتریکی، .........)</t>
  </si>
  <si>
    <t>لوازم سرویسهای بهداشتی(شیرآب،سیفون،.....)</t>
  </si>
  <si>
    <t>مواد شوینده(صابون،مایع دستشویی، مایع ظرف شویی، پودرهای شوینده،...)</t>
  </si>
  <si>
    <t>لوازم یدکی ( مربوط به وسائط نقلیه و ماشین آلات و تجهیزات)</t>
  </si>
  <si>
    <t>لوازم اداری ( کاغذ، مقوا، لوازم التحریر، رایانه و ...)</t>
  </si>
  <si>
    <t>لوازم خواب و پوشاک</t>
  </si>
  <si>
    <t>خرید کتاب، نشریات، نرم افزارهای رایانه ای، فیلم های ویدیوئی، وسایر لوازم و ابزار مشابه</t>
  </si>
  <si>
    <t>اجاره ساختمان وسایر مستحدثات</t>
  </si>
  <si>
    <t>حق عضویت سازمانها و مؤسسات بین المللی</t>
  </si>
  <si>
    <t>حق بیمه عمر و حوادث بازنشستگان</t>
  </si>
  <si>
    <t>کمک هزینه جوانی جمعیت</t>
  </si>
  <si>
    <t>کمک هزینه ازدواج و فوت فرزندان بازنشستگان و موظفین</t>
  </si>
  <si>
    <t>هزینه کارکنان فوت شده شامل حمل جنازه،کفن و دفن و مراسم ترحیم</t>
  </si>
  <si>
    <t>کمک هزینه ازدواج</t>
  </si>
  <si>
    <t>کمک هزینه عائله‌مندی و اولاد</t>
  </si>
  <si>
    <t>کمک هزینه مقرری بگیران موضوع ماده 11 قانون هیاتهای بررسی تخلفات اداری</t>
  </si>
  <si>
    <t>سایر کمک های رفاهی نقدی بازنشستگان</t>
  </si>
  <si>
    <t>عوارض اجباری (عوارض شهرداری، عوارض گمرکی و ...)</t>
  </si>
  <si>
    <t>بیمه وسایط نقلیه و ساختمان و تجهیزات</t>
  </si>
  <si>
    <t>بیمه کالا</t>
  </si>
  <si>
    <t>جمع کل عملکرد1403</t>
  </si>
  <si>
    <t>اعتبار پیش بینی شده 1403</t>
  </si>
  <si>
    <t>متفرقه</t>
  </si>
  <si>
    <t>عملکرد</t>
  </si>
  <si>
    <t>عملکرد اعتبارات هزینه ای سال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</si>
</sst>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charset val="178"/>
      <scheme val="minor"/>
    </font>
    <font>
      <sz val="18"/>
      <color theme="1"/>
      <name val="B Nazanin"/>
      <charset val="178"/>
    </font>
    <font>
      <b/>
      <sz val="24"/>
      <color theme="1"/>
      <name val="B Nazanin"/>
      <charset val="178"/>
    </font>
    <font>
      <b/>
      <sz val="18"/>
      <color theme="1"/>
      <name val="B Nazanin"/>
      <charset val="178"/>
    </font>
    <font>
      <sz val="18"/>
      <name val="B Roya"/>
      <charset val="178"/>
    </font>
    <font>
      <sz val="18"/>
      <color theme="1"/>
      <name val="B Roya"/>
      <charset val="178"/>
    </font>
    <font>
      <sz val="18"/>
      <color rgb="FFFF0000"/>
      <name val="B Roya"/>
      <charset val="178"/>
    </font>
    <font>
      <sz val="18"/>
      <color theme="0" tint="-0.499984740745262"/>
      <name val="B Roya"/>
      <charset val="178"/>
    </font>
    <font>
      <sz val="18"/>
      <name val="B Nazanin"/>
      <charset val="178"/>
    </font>
    <font>
      <sz val="12"/>
      <color theme="1"/>
      <name val="B Nazanin"/>
      <family val="2"/>
      <charset val="17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4" fillId="4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 vertical="center" wrapText="1"/>
    </xf>
    <xf numFmtId="0" fontId="5" fillId="5" borderId="6" xfId="0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/>
    </xf>
    <xf numFmtId="0" fontId="0" fillId="0" borderId="0" xfId="0" applyFont="1"/>
    <xf numFmtId="3" fontId="1" fillId="0" borderId="5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3"/>
  <sheetViews>
    <sheetView rightToLeft="1" tabSelected="1" view="pageBreakPreview" topLeftCell="B1" zoomScale="90" zoomScaleNormal="80" zoomScaleSheetLayoutView="90" workbookViewId="0">
      <selection activeCell="C8" sqref="C8"/>
    </sheetView>
  </sheetViews>
  <sheetFormatPr defaultRowHeight="14.25" x14ac:dyDescent="0.2"/>
  <cols>
    <col min="1" max="1" width="16.375" hidden="1" customWidth="1"/>
    <col min="2" max="2" width="21.25" customWidth="1"/>
    <col min="3" max="3" width="62.375" customWidth="1"/>
    <col min="4" max="4" width="18.25" customWidth="1"/>
    <col min="5" max="5" width="17" style="30" customWidth="1"/>
    <col min="6" max="6" width="24.125" hidden="1" customWidth="1"/>
    <col min="7" max="7" width="20.375" hidden="1" customWidth="1"/>
  </cols>
  <sheetData>
    <row r="2" spans="1:7" ht="40.5" thickBot="1" x14ac:dyDescent="0.7">
      <c r="A2" s="1"/>
      <c r="B2" s="39" t="s">
        <v>97</v>
      </c>
      <c r="C2" s="39"/>
      <c r="D2" s="39"/>
      <c r="E2" s="39"/>
      <c r="F2" s="35"/>
      <c r="G2" s="35"/>
    </row>
    <row r="3" spans="1:7" ht="30" x14ac:dyDescent="0.65">
      <c r="A3" s="2" t="s">
        <v>0</v>
      </c>
      <c r="B3" s="40" t="s">
        <v>1</v>
      </c>
      <c r="C3" s="42" t="s">
        <v>2</v>
      </c>
      <c r="D3" s="36" t="s">
        <v>3</v>
      </c>
      <c r="E3" s="36" t="s">
        <v>95</v>
      </c>
      <c r="F3" s="44" t="s">
        <v>94</v>
      </c>
      <c r="G3" s="37" t="s">
        <v>93</v>
      </c>
    </row>
    <row r="4" spans="1:7" ht="61.5" customHeight="1" thickBot="1" x14ac:dyDescent="0.7">
      <c r="A4" s="3"/>
      <c r="B4" s="41"/>
      <c r="C4" s="43"/>
      <c r="D4" s="17" t="s">
        <v>96</v>
      </c>
      <c r="E4" s="17" t="s">
        <v>96</v>
      </c>
      <c r="F4" s="45"/>
      <c r="G4" s="38"/>
    </row>
    <row r="5" spans="1:7" ht="30.75" x14ac:dyDescent="0.2">
      <c r="A5" s="4">
        <v>10101</v>
      </c>
      <c r="B5" s="5">
        <v>2111001</v>
      </c>
      <c r="C5" s="18" t="s">
        <v>4</v>
      </c>
      <c r="D5" s="46">
        <v>691737</v>
      </c>
      <c r="E5" s="31"/>
      <c r="F5" s="34" t="e">
        <f>#REF!+#REF!</f>
        <v>#REF!</v>
      </c>
      <c r="G5" s="29">
        <f>E5+D5</f>
        <v>691737</v>
      </c>
    </row>
    <row r="6" spans="1:7" ht="30.75" x14ac:dyDescent="0.2">
      <c r="A6" s="4">
        <v>20201</v>
      </c>
      <c r="B6" s="5">
        <v>2111002</v>
      </c>
      <c r="C6" s="18" t="s">
        <v>5</v>
      </c>
      <c r="D6" s="46">
        <f>624945-121834+63</f>
        <v>503174</v>
      </c>
      <c r="E6" s="31"/>
      <c r="F6" s="34" t="e">
        <f>#REF!+#REF!</f>
        <v>#REF!</v>
      </c>
      <c r="G6" s="29">
        <f>E6+D6</f>
        <v>503174</v>
      </c>
    </row>
    <row r="7" spans="1:7" ht="30.75" x14ac:dyDescent="0.2">
      <c r="A7" s="4">
        <v>102000034</v>
      </c>
      <c r="B7" s="5">
        <v>2111008</v>
      </c>
      <c r="C7" s="18" t="s">
        <v>6</v>
      </c>
      <c r="D7" s="46">
        <f>56667+7000+600+20000</f>
        <v>84267</v>
      </c>
      <c r="E7" s="31"/>
      <c r="F7" s="34" t="e">
        <f>#REF!+#REF!</f>
        <v>#REF!</v>
      </c>
      <c r="G7" s="29">
        <f>E7+D7</f>
        <v>84267</v>
      </c>
    </row>
    <row r="8" spans="1:7" ht="30.75" x14ac:dyDescent="0.2">
      <c r="A8" s="4">
        <v>10103</v>
      </c>
      <c r="B8" s="5">
        <v>2111010</v>
      </c>
      <c r="C8" s="19" t="s">
        <v>7</v>
      </c>
      <c r="D8" s="46"/>
      <c r="E8" s="31">
        <v>17916</v>
      </c>
      <c r="F8" s="34" t="e">
        <f>#REF!+#REF!</f>
        <v>#REF!</v>
      </c>
      <c r="G8" s="29">
        <f>E8+D8</f>
        <v>17916</v>
      </c>
    </row>
    <row r="9" spans="1:7" ht="30.75" x14ac:dyDescent="0.2">
      <c r="A9" s="4">
        <v>10108</v>
      </c>
      <c r="B9" s="5">
        <v>2111012</v>
      </c>
      <c r="C9" s="18" t="s">
        <v>8</v>
      </c>
      <c r="D9" s="46">
        <f>87529+18377</f>
        <v>105906</v>
      </c>
      <c r="E9" s="31"/>
      <c r="F9" s="34" t="e">
        <f>#REF!+#REF!</f>
        <v>#REF!</v>
      </c>
      <c r="G9" s="29">
        <f>E9+D9</f>
        <v>105906</v>
      </c>
    </row>
    <row r="10" spans="1:7" ht="61.5" x14ac:dyDescent="0.2">
      <c r="A10" s="4">
        <v>10106</v>
      </c>
      <c r="B10" s="5">
        <v>2111017</v>
      </c>
      <c r="C10" s="19" t="s">
        <v>9</v>
      </c>
      <c r="D10" s="46"/>
      <c r="E10" s="31">
        <v>6801</v>
      </c>
      <c r="F10" s="34" t="e">
        <f>#REF!+#REF!</f>
        <v>#REF!</v>
      </c>
      <c r="G10" s="29">
        <f>E10+D10</f>
        <v>6801</v>
      </c>
    </row>
    <row r="11" spans="1:7" ht="30.75" x14ac:dyDescent="0.2">
      <c r="A11" s="4">
        <v>10201</v>
      </c>
      <c r="B11" s="5">
        <v>2111018</v>
      </c>
      <c r="C11" s="18" t="s">
        <v>10</v>
      </c>
      <c r="D11" s="46">
        <v>28705</v>
      </c>
      <c r="E11" s="31"/>
      <c r="F11" s="34" t="e">
        <f>#REF!+#REF!</f>
        <v>#REF!</v>
      </c>
      <c r="G11" s="29">
        <f>E11+D11</f>
        <v>28705</v>
      </c>
    </row>
    <row r="12" spans="1:7" ht="30.75" x14ac:dyDescent="0.2">
      <c r="A12" s="4">
        <v>60201</v>
      </c>
      <c r="B12" s="5">
        <v>2111020</v>
      </c>
      <c r="C12" s="18" t="s">
        <v>11</v>
      </c>
      <c r="D12" s="46"/>
      <c r="E12" s="31">
        <v>59944</v>
      </c>
      <c r="F12" s="34" t="e">
        <f>#REF!+#REF!</f>
        <v>#REF!</v>
      </c>
      <c r="G12" s="29">
        <f>E12+D12</f>
        <v>59944</v>
      </c>
    </row>
    <row r="13" spans="1:7" ht="30.75" x14ac:dyDescent="0.2">
      <c r="A13" s="4">
        <v>60202</v>
      </c>
      <c r="B13" s="5">
        <v>2111021</v>
      </c>
      <c r="C13" s="18" t="s">
        <v>12</v>
      </c>
      <c r="D13" s="46"/>
      <c r="E13" s="31">
        <v>23343</v>
      </c>
      <c r="F13" s="34" t="e">
        <f>#REF!+#REF!</f>
        <v>#REF!</v>
      </c>
      <c r="G13" s="29">
        <f>E13+D13</f>
        <v>23343</v>
      </c>
    </row>
    <row r="14" spans="1:7" ht="30.75" x14ac:dyDescent="0.2">
      <c r="A14" s="4">
        <v>10210</v>
      </c>
      <c r="B14" s="9">
        <v>2111024</v>
      </c>
      <c r="C14" s="20" t="s">
        <v>13</v>
      </c>
      <c r="D14" s="46"/>
      <c r="E14" s="31">
        <v>246082</v>
      </c>
      <c r="F14" s="34" t="e">
        <f>#REF!+#REF!</f>
        <v>#REF!</v>
      </c>
      <c r="G14" s="29">
        <f>E14+D14</f>
        <v>246082</v>
      </c>
    </row>
    <row r="15" spans="1:7" ht="30.75" x14ac:dyDescent="0.2">
      <c r="A15" s="4">
        <v>20206</v>
      </c>
      <c r="B15" s="5">
        <v>2111029</v>
      </c>
      <c r="C15" s="18" t="s">
        <v>14</v>
      </c>
      <c r="D15" s="47"/>
      <c r="E15" s="33">
        <v>136445</v>
      </c>
      <c r="F15" s="34" t="e">
        <f>#REF!+#REF!</f>
        <v>#REF!</v>
      </c>
      <c r="G15" s="29">
        <f>E15+D15</f>
        <v>136445</v>
      </c>
    </row>
    <row r="16" spans="1:7" ht="30.75" x14ac:dyDescent="0.2">
      <c r="A16" s="4">
        <v>10224</v>
      </c>
      <c r="B16" s="5">
        <v>2111030</v>
      </c>
      <c r="C16" s="18" t="s">
        <v>15</v>
      </c>
      <c r="D16" s="46"/>
      <c r="E16" s="31">
        <v>45000</v>
      </c>
      <c r="F16" s="34" t="e">
        <f>#REF!+#REF!</f>
        <v>#REF!</v>
      </c>
      <c r="G16" s="29">
        <f>E16+D16</f>
        <v>45000</v>
      </c>
    </row>
    <row r="17" spans="1:7" ht="30.75" x14ac:dyDescent="0.2">
      <c r="A17" s="4">
        <v>10208</v>
      </c>
      <c r="B17" s="5">
        <v>2111032</v>
      </c>
      <c r="C17" s="18" t="s">
        <v>16</v>
      </c>
      <c r="D17" s="46"/>
      <c r="E17" s="31">
        <v>11325</v>
      </c>
      <c r="F17" s="34" t="e">
        <f>#REF!+#REF!</f>
        <v>#REF!</v>
      </c>
      <c r="G17" s="29">
        <f>E17+D17</f>
        <v>11325</v>
      </c>
    </row>
    <row r="18" spans="1:7" ht="30.75" x14ac:dyDescent="0.2">
      <c r="A18" s="4">
        <v>10203</v>
      </c>
      <c r="B18" s="5">
        <v>2111037</v>
      </c>
      <c r="C18" s="18" t="s">
        <v>17</v>
      </c>
      <c r="D18" s="46">
        <v>8228</v>
      </c>
      <c r="E18" s="31"/>
      <c r="F18" s="34" t="e">
        <f>#REF!+#REF!</f>
        <v>#REF!</v>
      </c>
      <c r="G18" s="29">
        <f>E18+D18</f>
        <v>8228</v>
      </c>
    </row>
    <row r="19" spans="1:7" ht="30.75" x14ac:dyDescent="0.2">
      <c r="A19" s="4">
        <v>10206</v>
      </c>
      <c r="B19" s="5">
        <v>2111048</v>
      </c>
      <c r="C19" s="18" t="s">
        <v>18</v>
      </c>
      <c r="D19" s="47">
        <v>66770</v>
      </c>
      <c r="E19" s="33"/>
      <c r="F19" s="34" t="e">
        <f>#REF!+#REF!</f>
        <v>#REF!</v>
      </c>
      <c r="G19" s="29">
        <f>E19+D19</f>
        <v>66770</v>
      </c>
    </row>
    <row r="20" spans="1:7" ht="30.75" x14ac:dyDescent="0.2">
      <c r="A20" s="4">
        <v>10211</v>
      </c>
      <c r="B20" s="5">
        <v>2111050</v>
      </c>
      <c r="C20" s="18" t="s">
        <v>19</v>
      </c>
      <c r="D20" s="46">
        <v>215087</v>
      </c>
      <c r="E20" s="31"/>
      <c r="F20" s="34" t="e">
        <f>#REF!+#REF!</f>
        <v>#REF!</v>
      </c>
      <c r="G20" s="29">
        <f>E20+D20</f>
        <v>215087</v>
      </c>
    </row>
    <row r="21" spans="1:7" ht="30.75" x14ac:dyDescent="0.2">
      <c r="A21" s="4">
        <v>20102</v>
      </c>
      <c r="B21" s="5">
        <v>2111051</v>
      </c>
      <c r="C21" s="18" t="s">
        <v>20</v>
      </c>
      <c r="D21" s="46"/>
      <c r="E21" s="31">
        <v>20028</v>
      </c>
      <c r="F21" s="34" t="e">
        <f>#REF!+#REF!</f>
        <v>#REF!</v>
      </c>
      <c r="G21" s="29">
        <f>E21+D21</f>
        <v>20028</v>
      </c>
    </row>
    <row r="22" spans="1:7" ht="30.75" x14ac:dyDescent="0.2">
      <c r="A22" s="4">
        <v>101000005</v>
      </c>
      <c r="B22" s="5">
        <v>2111057</v>
      </c>
      <c r="C22" s="18" t="s">
        <v>21</v>
      </c>
      <c r="D22" s="46"/>
      <c r="E22" s="31"/>
      <c r="F22" s="34" t="e">
        <f>#REF!+#REF!</f>
        <v>#REF!</v>
      </c>
      <c r="G22" s="29">
        <f>E22+D22</f>
        <v>0</v>
      </c>
    </row>
    <row r="23" spans="1:7" ht="30.75" x14ac:dyDescent="0.2">
      <c r="A23" s="4">
        <v>10212</v>
      </c>
      <c r="B23" s="5">
        <v>2111061</v>
      </c>
      <c r="C23" s="18" t="s">
        <v>22</v>
      </c>
      <c r="D23" s="46"/>
      <c r="E23" s="31">
        <f>74325+37872</f>
        <v>112197</v>
      </c>
      <c r="F23" s="34" t="e">
        <f>#REF!+#REF!</f>
        <v>#REF!</v>
      </c>
      <c r="G23" s="29">
        <f>E23+D23</f>
        <v>112197</v>
      </c>
    </row>
    <row r="24" spans="1:7" ht="30.75" x14ac:dyDescent="0.2">
      <c r="A24" s="4">
        <v>60205</v>
      </c>
      <c r="B24" s="5">
        <v>2111065</v>
      </c>
      <c r="C24" s="18" t="s">
        <v>23</v>
      </c>
      <c r="D24" s="46"/>
      <c r="E24" s="31">
        <v>17260</v>
      </c>
      <c r="F24" s="34" t="e">
        <f>#REF!+#REF!</f>
        <v>#REF!</v>
      </c>
      <c r="G24" s="29">
        <f>E24+D24</f>
        <v>17260</v>
      </c>
    </row>
    <row r="25" spans="1:7" ht="30.75" x14ac:dyDescent="0.2">
      <c r="A25" s="4">
        <v>703000085</v>
      </c>
      <c r="B25" s="5">
        <v>2111066</v>
      </c>
      <c r="C25" s="18" t="s">
        <v>24</v>
      </c>
      <c r="D25" s="46"/>
      <c r="E25" s="31">
        <v>11929</v>
      </c>
      <c r="F25" s="34" t="e">
        <f>#REF!+#REF!</f>
        <v>#REF!</v>
      </c>
      <c r="G25" s="29">
        <f>E25+D25</f>
        <v>11929</v>
      </c>
    </row>
    <row r="26" spans="1:7" ht="30.75" x14ac:dyDescent="0.2">
      <c r="A26" s="4">
        <v>10213</v>
      </c>
      <c r="B26" s="5">
        <v>2111068</v>
      </c>
      <c r="C26" s="18" t="s">
        <v>25</v>
      </c>
      <c r="D26" s="46">
        <v>13508</v>
      </c>
      <c r="E26" s="31"/>
      <c r="F26" s="34" t="e">
        <f>#REF!+#REF!</f>
        <v>#REF!</v>
      </c>
      <c r="G26" s="29">
        <f>E26+D26</f>
        <v>13508</v>
      </c>
    </row>
    <row r="27" spans="1:7" ht="30.75" x14ac:dyDescent="0.2">
      <c r="A27" s="4">
        <v>60210</v>
      </c>
      <c r="B27" s="5">
        <v>2111073</v>
      </c>
      <c r="C27" s="18" t="s">
        <v>26</v>
      </c>
      <c r="D27" s="46"/>
      <c r="E27" s="32">
        <v>566635</v>
      </c>
      <c r="F27" s="34" t="e">
        <f>#REF!+#REF!</f>
        <v>#REF!</v>
      </c>
      <c r="G27" s="29">
        <f>E27+D27</f>
        <v>566635</v>
      </c>
    </row>
    <row r="28" spans="1:7" ht="30.75" x14ac:dyDescent="0.2">
      <c r="A28" s="4">
        <v>60215</v>
      </c>
      <c r="B28" s="5">
        <v>2111075</v>
      </c>
      <c r="C28" s="18" t="s">
        <v>27</v>
      </c>
      <c r="D28" s="46"/>
      <c r="E28" s="32">
        <v>195544</v>
      </c>
      <c r="F28" s="34" t="e">
        <f>#REF!+#REF!</f>
        <v>#REF!</v>
      </c>
      <c r="G28" s="29">
        <f>E28+D28</f>
        <v>195544</v>
      </c>
    </row>
    <row r="29" spans="1:7" ht="30.75" x14ac:dyDescent="0.2">
      <c r="A29" s="4">
        <v>602000006</v>
      </c>
      <c r="B29" s="5">
        <v>2111077</v>
      </c>
      <c r="C29" s="18" t="s">
        <v>28</v>
      </c>
      <c r="D29" s="46"/>
      <c r="E29" s="32">
        <f>1024326-2000+95611</f>
        <v>1117937</v>
      </c>
      <c r="F29" s="34" t="e">
        <f>#REF!+#REF!</f>
        <v>#REF!</v>
      </c>
      <c r="G29" s="29">
        <f>E29+D29</f>
        <v>1117937</v>
      </c>
    </row>
    <row r="30" spans="1:7" ht="30.75" x14ac:dyDescent="0.2">
      <c r="A30" s="4">
        <v>10202</v>
      </c>
      <c r="B30" s="5">
        <v>2111083</v>
      </c>
      <c r="C30" s="18" t="s">
        <v>29</v>
      </c>
      <c r="D30" s="46">
        <v>16618</v>
      </c>
      <c r="E30" s="31"/>
      <c r="F30" s="34" t="e">
        <f>#REF!+#REF!</f>
        <v>#REF!</v>
      </c>
      <c r="G30" s="29">
        <f>E30+D30</f>
        <v>16618</v>
      </c>
    </row>
    <row r="31" spans="1:7" ht="30.75" x14ac:dyDescent="0.2">
      <c r="A31" s="4">
        <v>10219</v>
      </c>
      <c r="B31" s="5">
        <v>2111090</v>
      </c>
      <c r="C31" s="18" t="s">
        <v>30</v>
      </c>
      <c r="D31" s="46">
        <v>30270</v>
      </c>
      <c r="E31" s="31"/>
      <c r="F31" s="34" t="e">
        <f>#REF!+#REF!</f>
        <v>#REF!</v>
      </c>
      <c r="G31" s="29">
        <f>E31+D31</f>
        <v>30270</v>
      </c>
    </row>
    <row r="32" spans="1:7" ht="30.75" x14ac:dyDescent="0.2">
      <c r="A32" s="4">
        <v>70320</v>
      </c>
      <c r="B32" s="5">
        <v>2111093</v>
      </c>
      <c r="C32" s="18" t="s">
        <v>31</v>
      </c>
      <c r="D32" s="47"/>
      <c r="E32" s="33">
        <v>37104</v>
      </c>
      <c r="F32" s="34" t="e">
        <f>#REF!+#REF!</f>
        <v>#REF!</v>
      </c>
      <c r="G32" s="29">
        <f>E32+D32</f>
        <v>37104</v>
      </c>
    </row>
    <row r="33" spans="1:7" ht="30.75" x14ac:dyDescent="0.2">
      <c r="A33" s="4">
        <v>60203</v>
      </c>
      <c r="B33" s="5">
        <v>2112002</v>
      </c>
      <c r="C33" s="20" t="s">
        <v>32</v>
      </c>
      <c r="D33" s="46"/>
      <c r="E33" s="31">
        <v>1645</v>
      </c>
      <c r="F33" s="34" t="e">
        <f>#REF!+#REF!</f>
        <v>#REF!</v>
      </c>
      <c r="G33" s="29">
        <f>E33+D33</f>
        <v>1645</v>
      </c>
    </row>
    <row r="34" spans="1:7" ht="30.75" x14ac:dyDescent="0.2">
      <c r="A34" s="4">
        <v>0</v>
      </c>
      <c r="B34" s="5">
        <v>2112004</v>
      </c>
      <c r="C34" s="18" t="s">
        <v>33</v>
      </c>
      <c r="D34" s="46"/>
      <c r="E34" s="31">
        <v>69260</v>
      </c>
      <c r="F34" s="34" t="e">
        <f>#REF!+#REF!</f>
        <v>#REF!</v>
      </c>
      <c r="G34" s="29">
        <f>E34+D34</f>
        <v>69260</v>
      </c>
    </row>
    <row r="35" spans="1:7" ht="30.75" x14ac:dyDescent="0.2">
      <c r="A35" s="4">
        <v>0</v>
      </c>
      <c r="B35" s="5">
        <v>2112006</v>
      </c>
      <c r="C35" s="18" t="s">
        <v>34</v>
      </c>
      <c r="D35" s="46"/>
      <c r="E35" s="31">
        <v>23900</v>
      </c>
      <c r="F35" s="34" t="e">
        <f>#REF!+#REF!</f>
        <v>#REF!</v>
      </c>
      <c r="G35" s="29">
        <f>E35+D35</f>
        <v>23900</v>
      </c>
    </row>
    <row r="36" spans="1:7" ht="30.75" x14ac:dyDescent="0.2">
      <c r="A36" s="4">
        <v>0</v>
      </c>
      <c r="B36" s="5">
        <v>2112007</v>
      </c>
      <c r="C36" s="18" t="s">
        <v>35</v>
      </c>
      <c r="D36" s="46"/>
      <c r="E36" s="31">
        <v>126840</v>
      </c>
      <c r="F36" s="34" t="e">
        <f>#REF!+#REF!</f>
        <v>#REF!</v>
      </c>
      <c r="G36" s="29">
        <f>E36+D36</f>
        <v>126840</v>
      </c>
    </row>
    <row r="37" spans="1:7" ht="30.75" x14ac:dyDescent="0.2">
      <c r="A37" s="4">
        <v>60101</v>
      </c>
      <c r="B37" s="5">
        <v>2121001</v>
      </c>
      <c r="C37" s="18" t="s">
        <v>36</v>
      </c>
      <c r="D37" s="48">
        <v>14675</v>
      </c>
      <c r="E37" s="6"/>
      <c r="F37" s="34" t="e">
        <f>#REF!+#REF!</f>
        <v>#REF!</v>
      </c>
      <c r="G37" s="29">
        <f>E37+D37</f>
        <v>14675</v>
      </c>
    </row>
    <row r="38" spans="1:7" ht="30.75" x14ac:dyDescent="0.2">
      <c r="A38" s="4">
        <v>601000010</v>
      </c>
      <c r="B38" s="5">
        <v>2121003</v>
      </c>
      <c r="C38" s="18" t="s">
        <v>37</v>
      </c>
      <c r="D38" s="46">
        <f>140166+57567</f>
        <v>197733</v>
      </c>
      <c r="E38" s="6"/>
      <c r="F38" s="34" t="e">
        <f>#REF!+#REF!</f>
        <v>#REF!</v>
      </c>
      <c r="G38" s="29">
        <f>E38+D38</f>
        <v>197733</v>
      </c>
    </row>
    <row r="39" spans="1:7" ht="30.75" x14ac:dyDescent="0.2">
      <c r="A39" s="4">
        <v>60104</v>
      </c>
      <c r="B39" s="5">
        <v>2121004</v>
      </c>
      <c r="C39" s="18" t="s">
        <v>38</v>
      </c>
      <c r="D39" s="46">
        <v>5635</v>
      </c>
      <c r="E39" s="6"/>
      <c r="F39" s="34" t="e">
        <f>#REF!+#REF!</f>
        <v>#REF!</v>
      </c>
      <c r="G39" s="29">
        <f>E39+D39</f>
        <v>5635</v>
      </c>
    </row>
    <row r="40" spans="1:7" ht="30.75" x14ac:dyDescent="0.2">
      <c r="A40" s="11">
        <v>20101</v>
      </c>
      <c r="B40" s="5">
        <v>2201001</v>
      </c>
      <c r="C40" s="21" t="s">
        <v>39</v>
      </c>
      <c r="D40" s="49">
        <v>0</v>
      </c>
      <c r="E40" s="28">
        <v>131013</v>
      </c>
      <c r="F40" s="34" t="e">
        <f>#REF!+#REF!</f>
        <v>#REF!</v>
      </c>
      <c r="G40" s="29">
        <f>E40+D40</f>
        <v>131013</v>
      </c>
    </row>
    <row r="41" spans="1:7" ht="30.75" x14ac:dyDescent="0.2">
      <c r="A41" s="11">
        <v>20103</v>
      </c>
      <c r="B41" s="5">
        <v>2201002</v>
      </c>
      <c r="C41" s="21" t="s">
        <v>40</v>
      </c>
      <c r="D41" s="49">
        <v>0</v>
      </c>
      <c r="E41" s="28">
        <v>2085</v>
      </c>
      <c r="F41" s="34" t="e">
        <f>#REF!+#REF!</f>
        <v>#REF!</v>
      </c>
      <c r="G41" s="29">
        <f>E41+D41</f>
        <v>2085</v>
      </c>
    </row>
    <row r="42" spans="1:7" ht="30.75" x14ac:dyDescent="0.2">
      <c r="A42" s="11">
        <v>20104</v>
      </c>
      <c r="B42" s="5">
        <v>2201003</v>
      </c>
      <c r="C42" s="21" t="s">
        <v>41</v>
      </c>
      <c r="D42" s="49">
        <v>0</v>
      </c>
      <c r="E42" s="28">
        <v>133122</v>
      </c>
      <c r="F42" s="34" t="e">
        <f>#REF!+#REF!</f>
        <v>#REF!</v>
      </c>
      <c r="G42" s="29">
        <f>E42+D42</f>
        <v>133122</v>
      </c>
    </row>
    <row r="43" spans="1:7" ht="30.75" x14ac:dyDescent="0.2">
      <c r="A43" s="11">
        <v>20210</v>
      </c>
      <c r="B43" s="5">
        <v>2202036</v>
      </c>
      <c r="C43" s="21" t="s">
        <v>42</v>
      </c>
      <c r="D43" s="27">
        <v>0</v>
      </c>
      <c r="E43" s="32">
        <v>1076220</v>
      </c>
      <c r="F43" s="34" t="e">
        <f>#REF!+#REF!</f>
        <v>#REF!</v>
      </c>
      <c r="G43" s="29">
        <f>E43+D43</f>
        <v>1076220</v>
      </c>
    </row>
    <row r="44" spans="1:7" ht="30.75" x14ac:dyDescent="0.2">
      <c r="A44" s="11">
        <v>20301</v>
      </c>
      <c r="B44" s="5">
        <v>2203001</v>
      </c>
      <c r="C44" s="21" t="s">
        <v>43</v>
      </c>
      <c r="D44" s="27">
        <v>0</v>
      </c>
      <c r="E44" s="32">
        <v>3485</v>
      </c>
      <c r="F44" s="34" t="e">
        <f>#REF!+#REF!</f>
        <v>#REF!</v>
      </c>
      <c r="G44" s="29">
        <f>E44+D44</f>
        <v>3485</v>
      </c>
    </row>
    <row r="45" spans="1:7" ht="30.75" x14ac:dyDescent="0.2">
      <c r="A45" s="11">
        <v>20304</v>
      </c>
      <c r="B45" s="5">
        <v>2203002</v>
      </c>
      <c r="C45" s="21" t="s">
        <v>44</v>
      </c>
      <c r="D45" s="27"/>
      <c r="E45" s="32">
        <v>2544</v>
      </c>
      <c r="F45" s="34" t="e">
        <f>#REF!+#REF!</f>
        <v>#REF!</v>
      </c>
      <c r="G45" s="29">
        <f>E45+D45</f>
        <v>2544</v>
      </c>
    </row>
    <row r="46" spans="1:7" ht="30.75" x14ac:dyDescent="0.2">
      <c r="A46" s="11">
        <v>20306</v>
      </c>
      <c r="B46" s="5">
        <v>2203003</v>
      </c>
      <c r="C46" s="21" t="s">
        <v>45</v>
      </c>
      <c r="D46" s="49"/>
      <c r="E46" s="28">
        <v>4534</v>
      </c>
      <c r="F46" s="34" t="e">
        <f>#REF!+#REF!</f>
        <v>#REF!</v>
      </c>
      <c r="G46" s="29">
        <f>E46+D46</f>
        <v>4534</v>
      </c>
    </row>
    <row r="47" spans="1:7" ht="30.75" x14ac:dyDescent="0.2">
      <c r="A47" s="11">
        <v>20307</v>
      </c>
      <c r="B47" s="5">
        <v>2203004</v>
      </c>
      <c r="C47" s="21" t="s">
        <v>46</v>
      </c>
      <c r="D47" s="27"/>
      <c r="E47" s="32">
        <v>391</v>
      </c>
      <c r="F47" s="34" t="e">
        <f>#REF!+#REF!</f>
        <v>#REF!</v>
      </c>
      <c r="G47" s="29">
        <f>E47+D47</f>
        <v>391</v>
      </c>
    </row>
    <row r="48" spans="1:7" ht="30.75" x14ac:dyDescent="0.2">
      <c r="A48" s="11">
        <v>20308</v>
      </c>
      <c r="B48" s="5">
        <v>2203006</v>
      </c>
      <c r="C48" s="21" t="s">
        <v>47</v>
      </c>
      <c r="D48" s="49"/>
      <c r="E48" s="28">
        <v>19721</v>
      </c>
      <c r="F48" s="34" t="e">
        <f>#REF!+#REF!</f>
        <v>#REF!</v>
      </c>
      <c r="G48" s="29">
        <f>E48+D48</f>
        <v>19721</v>
      </c>
    </row>
    <row r="49" spans="1:7" ht="30.75" x14ac:dyDescent="0.2">
      <c r="A49" s="4">
        <v>20401</v>
      </c>
      <c r="B49" s="5">
        <v>2204001</v>
      </c>
      <c r="C49" s="21" t="s">
        <v>48</v>
      </c>
      <c r="D49" s="49"/>
      <c r="E49" s="28">
        <v>34922</v>
      </c>
      <c r="F49" s="34" t="e">
        <f>#REF!+#REF!</f>
        <v>#REF!</v>
      </c>
      <c r="G49" s="29">
        <f>E49+D49</f>
        <v>34922</v>
      </c>
    </row>
    <row r="50" spans="1:7" ht="61.5" x14ac:dyDescent="0.2">
      <c r="A50" s="13">
        <v>20402</v>
      </c>
      <c r="B50" s="5">
        <v>2204002</v>
      </c>
      <c r="C50" s="21" t="s">
        <v>49</v>
      </c>
      <c r="D50" s="27"/>
      <c r="E50" s="28">
        <v>9743</v>
      </c>
      <c r="F50" s="34" t="e">
        <f>#REF!+#REF!</f>
        <v>#REF!</v>
      </c>
      <c r="G50" s="29">
        <f>E50+D50</f>
        <v>9743</v>
      </c>
    </row>
    <row r="51" spans="1:7" ht="30.75" x14ac:dyDescent="0.2">
      <c r="A51" s="14">
        <v>20403</v>
      </c>
      <c r="B51" s="5">
        <v>2204004</v>
      </c>
      <c r="C51" s="21" t="s">
        <v>50</v>
      </c>
      <c r="D51" s="49"/>
      <c r="E51" s="28">
        <v>4593</v>
      </c>
      <c r="F51" s="34" t="e">
        <f>#REF!+#REF!</f>
        <v>#REF!</v>
      </c>
      <c r="G51" s="29">
        <f>E51+D51</f>
        <v>4593</v>
      </c>
    </row>
    <row r="52" spans="1:7" ht="30.75" x14ac:dyDescent="0.2">
      <c r="A52" s="14">
        <v>20501</v>
      </c>
      <c r="B52" s="5">
        <v>2205001</v>
      </c>
      <c r="C52" s="21" t="s">
        <v>51</v>
      </c>
      <c r="D52" s="49"/>
      <c r="E52" s="28">
        <f>4535+140</f>
        <v>4675</v>
      </c>
      <c r="F52" s="34" t="e">
        <f>#REF!+#REF!</f>
        <v>#REF!</v>
      </c>
      <c r="G52" s="29">
        <f>E52+D52</f>
        <v>4675</v>
      </c>
    </row>
    <row r="53" spans="1:7" ht="30.75" x14ac:dyDescent="0.8">
      <c r="A53" s="15">
        <v>50201</v>
      </c>
      <c r="B53" s="5">
        <v>2205002</v>
      </c>
      <c r="C53" s="21" t="s">
        <v>52</v>
      </c>
      <c r="D53" s="27"/>
      <c r="E53" s="32">
        <v>8369</v>
      </c>
      <c r="F53" s="34" t="e">
        <f>#REF!+#REF!</f>
        <v>#REF!</v>
      </c>
      <c r="G53" s="29">
        <f>E53+D53</f>
        <v>8369</v>
      </c>
    </row>
    <row r="54" spans="1:7" ht="30.75" x14ac:dyDescent="0.8">
      <c r="A54" s="15">
        <v>202000003</v>
      </c>
      <c r="B54" s="5">
        <v>2205003</v>
      </c>
      <c r="C54" s="21" t="s">
        <v>53</v>
      </c>
      <c r="D54" s="49"/>
      <c r="E54" s="28">
        <v>1003</v>
      </c>
      <c r="F54" s="34" t="e">
        <f>#REF!+#REF!</f>
        <v>#REF!</v>
      </c>
      <c r="G54" s="29">
        <f>E54+D54</f>
        <v>1003</v>
      </c>
    </row>
    <row r="55" spans="1:7" ht="30.75" x14ac:dyDescent="0.8">
      <c r="A55" s="15">
        <v>50302</v>
      </c>
      <c r="B55" s="5">
        <v>2205004</v>
      </c>
      <c r="C55" s="21" t="s">
        <v>54</v>
      </c>
      <c r="D55" s="49"/>
      <c r="E55" s="28">
        <v>3927</v>
      </c>
      <c r="F55" s="34" t="e">
        <f>#REF!+#REF!</f>
        <v>#REF!</v>
      </c>
      <c r="G55" s="29">
        <f>E55+D55</f>
        <v>3927</v>
      </c>
    </row>
    <row r="56" spans="1:7" ht="30.75" x14ac:dyDescent="0.8">
      <c r="A56" s="15">
        <v>50301</v>
      </c>
      <c r="B56" s="5">
        <v>2205005</v>
      </c>
      <c r="C56" s="21" t="s">
        <v>55</v>
      </c>
      <c r="D56" s="27"/>
      <c r="E56" s="32">
        <v>21155</v>
      </c>
      <c r="F56" s="34" t="e">
        <f>#REF!+#REF!</f>
        <v>#REF!</v>
      </c>
      <c r="G56" s="29">
        <f>E56+D56</f>
        <v>21155</v>
      </c>
    </row>
    <row r="57" spans="1:7" ht="30.75" x14ac:dyDescent="0.2">
      <c r="A57" s="11">
        <v>20601</v>
      </c>
      <c r="B57" s="5">
        <v>2206001</v>
      </c>
      <c r="C57" s="21" t="s">
        <v>56</v>
      </c>
      <c r="D57" s="27"/>
      <c r="E57" s="32">
        <v>200</v>
      </c>
      <c r="F57" s="34" t="e">
        <f>#REF!+#REF!</f>
        <v>#REF!</v>
      </c>
      <c r="G57" s="29">
        <f>E57+D57</f>
        <v>200</v>
      </c>
    </row>
    <row r="58" spans="1:7" ht="30.75" x14ac:dyDescent="0.2">
      <c r="A58" s="11">
        <v>20602</v>
      </c>
      <c r="B58" s="5">
        <v>2206004</v>
      </c>
      <c r="C58" s="21" t="s">
        <v>57</v>
      </c>
      <c r="D58" s="27"/>
      <c r="E58" s="32">
        <v>3251</v>
      </c>
      <c r="F58" s="34" t="e">
        <f>#REF!+#REF!</f>
        <v>#REF!</v>
      </c>
      <c r="G58" s="29">
        <f>E58+D58</f>
        <v>3251</v>
      </c>
    </row>
    <row r="59" spans="1:7" ht="30.75" x14ac:dyDescent="0.2">
      <c r="A59" s="11">
        <v>20603</v>
      </c>
      <c r="B59" s="5">
        <v>2206005</v>
      </c>
      <c r="C59" s="21" t="s">
        <v>58</v>
      </c>
      <c r="D59" s="27"/>
      <c r="E59" s="32">
        <v>4747</v>
      </c>
      <c r="F59" s="34" t="e">
        <f>#REF!+#REF!</f>
        <v>#REF!</v>
      </c>
      <c r="G59" s="29">
        <f>E59+D59</f>
        <v>4747</v>
      </c>
    </row>
    <row r="60" spans="1:7" ht="30.75" x14ac:dyDescent="0.2">
      <c r="A60" s="11">
        <v>20605</v>
      </c>
      <c r="B60" s="5">
        <v>2206007</v>
      </c>
      <c r="C60" s="21" t="s">
        <v>59</v>
      </c>
      <c r="D60" s="27"/>
      <c r="E60" s="32">
        <v>15</v>
      </c>
      <c r="F60" s="34" t="e">
        <f>#REF!+#REF!</f>
        <v>#REF!</v>
      </c>
      <c r="G60" s="29">
        <f>E60+D60</f>
        <v>15</v>
      </c>
    </row>
    <row r="61" spans="1:7" ht="30.75" x14ac:dyDescent="0.2">
      <c r="A61" s="14">
        <v>20704</v>
      </c>
      <c r="B61" s="5">
        <v>2207004</v>
      </c>
      <c r="C61" s="21" t="s">
        <v>60</v>
      </c>
      <c r="D61" s="27"/>
      <c r="E61" s="32">
        <f>2757+1161</f>
        <v>3918</v>
      </c>
      <c r="F61" s="34" t="e">
        <f>#REF!+#REF!</f>
        <v>#REF!</v>
      </c>
      <c r="G61" s="29">
        <f>E61+D61</f>
        <v>3918</v>
      </c>
    </row>
    <row r="62" spans="1:7" ht="30.75" x14ac:dyDescent="0.2">
      <c r="A62" s="14">
        <v>20801</v>
      </c>
      <c r="B62" s="5">
        <v>2208001</v>
      </c>
      <c r="C62" s="21" t="s">
        <v>61</v>
      </c>
      <c r="D62" s="27"/>
      <c r="E62" s="32">
        <v>106439</v>
      </c>
      <c r="F62" s="34" t="e">
        <f>#REF!+#REF!</f>
        <v>#REF!</v>
      </c>
      <c r="G62" s="29">
        <f>E62+D62</f>
        <v>106439</v>
      </c>
    </row>
    <row r="63" spans="1:7" ht="30.75" x14ac:dyDescent="0.2">
      <c r="A63" s="14">
        <v>20806</v>
      </c>
      <c r="B63" s="5">
        <v>2208002</v>
      </c>
      <c r="C63" s="21" t="s">
        <v>62</v>
      </c>
      <c r="D63" s="27"/>
      <c r="E63" s="32">
        <v>50000</v>
      </c>
      <c r="F63" s="34" t="e">
        <f>#REF!+#REF!</f>
        <v>#REF!</v>
      </c>
      <c r="G63" s="29">
        <f>E63+D63</f>
        <v>50000</v>
      </c>
    </row>
    <row r="64" spans="1:7" ht="61.5" x14ac:dyDescent="0.2">
      <c r="A64" s="11">
        <v>21304</v>
      </c>
      <c r="B64" s="8">
        <v>2208003</v>
      </c>
      <c r="C64" s="21" t="s">
        <v>63</v>
      </c>
      <c r="D64" s="49"/>
      <c r="E64" s="28">
        <f>49369+6000</f>
        <v>55369</v>
      </c>
      <c r="F64" s="34" t="e">
        <f>#REF!+#REF!</f>
        <v>#REF!</v>
      </c>
      <c r="G64" s="29">
        <f>E64+D64</f>
        <v>55369</v>
      </c>
    </row>
    <row r="65" spans="1:7" ht="30.75" x14ac:dyDescent="0.2">
      <c r="A65" s="14">
        <v>20903</v>
      </c>
      <c r="B65" s="5">
        <v>2209002</v>
      </c>
      <c r="C65" s="21" t="s">
        <v>64</v>
      </c>
      <c r="D65" s="27"/>
      <c r="E65" s="32">
        <v>228</v>
      </c>
      <c r="F65" s="34" t="e">
        <f>#REF!+#REF!</f>
        <v>#REF!</v>
      </c>
      <c r="G65" s="29">
        <f>E65+D65</f>
        <v>228</v>
      </c>
    </row>
    <row r="66" spans="1:7" ht="30.75" x14ac:dyDescent="0.2">
      <c r="A66" s="14">
        <v>20907</v>
      </c>
      <c r="B66" s="5">
        <v>2209003</v>
      </c>
      <c r="C66" s="21" t="s">
        <v>65</v>
      </c>
      <c r="D66" s="27"/>
      <c r="E66" s="32">
        <v>981</v>
      </c>
      <c r="F66" s="34" t="e">
        <f>#REF!+#REF!</f>
        <v>#REF!</v>
      </c>
      <c r="G66" s="29">
        <f>E66+D66</f>
        <v>981</v>
      </c>
    </row>
    <row r="67" spans="1:7" ht="30.75" x14ac:dyDescent="0.2">
      <c r="A67" s="14">
        <v>21001</v>
      </c>
      <c r="B67" s="5">
        <v>2211001</v>
      </c>
      <c r="C67" s="21" t="s">
        <v>66</v>
      </c>
      <c r="D67" s="27"/>
      <c r="E67" s="32">
        <v>1</v>
      </c>
      <c r="F67" s="34" t="e">
        <f>#REF!+#REF!</f>
        <v>#REF!</v>
      </c>
      <c r="G67" s="29">
        <f>E67+D67</f>
        <v>1</v>
      </c>
    </row>
    <row r="68" spans="1:7" ht="30.75" x14ac:dyDescent="0.2">
      <c r="A68" s="14">
        <v>21002</v>
      </c>
      <c r="B68" s="5">
        <v>2211002</v>
      </c>
      <c r="C68" s="21" t="s">
        <v>67</v>
      </c>
      <c r="D68" s="27"/>
      <c r="E68" s="32">
        <v>38</v>
      </c>
      <c r="F68" s="34" t="e">
        <f>#REF!+#REF!</f>
        <v>#REF!</v>
      </c>
      <c r="G68" s="29">
        <f>E68+D68</f>
        <v>38</v>
      </c>
    </row>
    <row r="69" spans="1:7" ht="30.75" x14ac:dyDescent="0.2">
      <c r="A69" s="14">
        <v>21101</v>
      </c>
      <c r="B69" s="5">
        <v>2212001</v>
      </c>
      <c r="C69" s="21" t="s">
        <v>68</v>
      </c>
      <c r="D69" s="27"/>
      <c r="E69" s="32">
        <v>7080</v>
      </c>
      <c r="F69" s="34" t="e">
        <f>#REF!+#REF!</f>
        <v>#REF!</v>
      </c>
      <c r="G69" s="29">
        <f>E69+D69</f>
        <v>7080</v>
      </c>
    </row>
    <row r="70" spans="1:7" ht="30.75" x14ac:dyDescent="0.2">
      <c r="A70" s="14">
        <v>21102</v>
      </c>
      <c r="B70" s="5">
        <v>2212002</v>
      </c>
      <c r="C70" s="21" t="s">
        <v>69</v>
      </c>
      <c r="D70" s="27"/>
      <c r="E70" s="32">
        <v>7092</v>
      </c>
      <c r="F70" s="34" t="e">
        <f>#REF!+#REF!</f>
        <v>#REF!</v>
      </c>
      <c r="G70" s="29">
        <f>E70+D70</f>
        <v>7092</v>
      </c>
    </row>
    <row r="71" spans="1:7" ht="30.75" x14ac:dyDescent="0.2">
      <c r="A71" s="14">
        <v>21103</v>
      </c>
      <c r="B71" s="5">
        <v>2212003</v>
      </c>
      <c r="C71" s="21" t="s">
        <v>70</v>
      </c>
      <c r="D71" s="27"/>
      <c r="E71" s="32">
        <v>49873</v>
      </c>
      <c r="F71" s="34" t="e">
        <f>#REF!+#REF!</f>
        <v>#REF!</v>
      </c>
      <c r="G71" s="29">
        <f>E71+D71</f>
        <v>49873</v>
      </c>
    </row>
    <row r="72" spans="1:7" ht="30.75" x14ac:dyDescent="0.2">
      <c r="A72" s="14">
        <v>21213</v>
      </c>
      <c r="B72" s="5">
        <v>2213001</v>
      </c>
      <c r="C72" s="21" t="s">
        <v>71</v>
      </c>
      <c r="D72" s="27"/>
      <c r="E72" s="32">
        <v>50257</v>
      </c>
      <c r="F72" s="34" t="e">
        <f>#REF!+#REF!</f>
        <v>#REF!</v>
      </c>
      <c r="G72" s="29">
        <f>E72+D72</f>
        <v>50257</v>
      </c>
    </row>
    <row r="73" spans="1:7" ht="30.75" x14ac:dyDescent="0.2">
      <c r="A73" s="14">
        <v>21201</v>
      </c>
      <c r="B73" s="5">
        <v>2213002</v>
      </c>
      <c r="C73" s="21" t="s">
        <v>72</v>
      </c>
      <c r="D73" s="27"/>
      <c r="E73" s="32">
        <f>2208</f>
        <v>2208</v>
      </c>
      <c r="F73" s="34" t="e">
        <f>#REF!+#REF!</f>
        <v>#REF!</v>
      </c>
      <c r="G73" s="29">
        <f>E73+D73</f>
        <v>2208</v>
      </c>
    </row>
    <row r="74" spans="1:7" ht="61.5" x14ac:dyDescent="0.2">
      <c r="A74" s="14">
        <v>21202</v>
      </c>
      <c r="B74" s="5">
        <v>2213003</v>
      </c>
      <c r="C74" s="21" t="s">
        <v>73</v>
      </c>
      <c r="D74" s="27"/>
      <c r="E74" s="32">
        <f>5062</f>
        <v>5062</v>
      </c>
      <c r="F74" s="34" t="e">
        <f>#REF!+#REF!</f>
        <v>#REF!</v>
      </c>
      <c r="G74" s="29">
        <f>E74+D74</f>
        <v>5062</v>
      </c>
    </row>
    <row r="75" spans="1:7" ht="30.75" x14ac:dyDescent="0.2">
      <c r="A75" s="14">
        <v>21203</v>
      </c>
      <c r="B75" s="5">
        <v>2213004</v>
      </c>
      <c r="C75" s="21" t="s">
        <v>74</v>
      </c>
      <c r="D75" s="27"/>
      <c r="E75" s="32">
        <v>1632</v>
      </c>
      <c r="F75" s="34" t="e">
        <f>#REF!+#REF!</f>
        <v>#REF!</v>
      </c>
      <c r="G75" s="29">
        <f>E75+D75</f>
        <v>1632</v>
      </c>
    </row>
    <row r="76" spans="1:7" ht="61.5" x14ac:dyDescent="0.2">
      <c r="A76" s="14">
        <v>21204</v>
      </c>
      <c r="B76" s="5">
        <v>2213005</v>
      </c>
      <c r="C76" s="21" t="s">
        <v>75</v>
      </c>
      <c r="D76" s="27"/>
      <c r="E76" s="32">
        <v>5895</v>
      </c>
      <c r="F76" s="34" t="e">
        <f>#REF!+#REF!</f>
        <v>#REF!</v>
      </c>
      <c r="G76" s="29">
        <f>E76+D76</f>
        <v>5895</v>
      </c>
    </row>
    <row r="77" spans="1:7" ht="30.75" x14ac:dyDescent="0.2">
      <c r="A77" s="14">
        <v>21205</v>
      </c>
      <c r="B77" s="5">
        <v>2213006</v>
      </c>
      <c r="C77" s="21" t="s">
        <v>76</v>
      </c>
      <c r="D77" s="27"/>
      <c r="E77" s="32">
        <v>6356</v>
      </c>
      <c r="F77" s="34" t="e">
        <f>#REF!+#REF!</f>
        <v>#REF!</v>
      </c>
      <c r="G77" s="29">
        <f>E77+D77</f>
        <v>6356</v>
      </c>
    </row>
    <row r="78" spans="1:7" ht="30.75" x14ac:dyDescent="0.2">
      <c r="A78" s="11">
        <v>21206</v>
      </c>
      <c r="B78" s="5">
        <v>2213007</v>
      </c>
      <c r="C78" s="21" t="s">
        <v>77</v>
      </c>
      <c r="D78" s="27"/>
      <c r="E78" s="32">
        <v>40268</v>
      </c>
      <c r="F78" s="34" t="e">
        <f>#REF!+#REF!</f>
        <v>#REF!</v>
      </c>
      <c r="G78" s="29">
        <f>E78+D78</f>
        <v>40268</v>
      </c>
    </row>
    <row r="79" spans="1:7" ht="30.75" x14ac:dyDescent="0.2">
      <c r="A79" s="11">
        <v>21209</v>
      </c>
      <c r="B79" s="5">
        <v>2213015</v>
      </c>
      <c r="C79" s="21" t="s">
        <v>78</v>
      </c>
      <c r="D79" s="27"/>
      <c r="E79" s="32">
        <f>8323</f>
        <v>8323</v>
      </c>
      <c r="F79" s="34" t="e">
        <f>#REF!+#REF!</f>
        <v>#REF!</v>
      </c>
      <c r="G79" s="29">
        <f>E79+D79</f>
        <v>8323</v>
      </c>
    </row>
    <row r="80" spans="1:7" ht="61.5" x14ac:dyDescent="0.2">
      <c r="A80" s="11">
        <v>21303</v>
      </c>
      <c r="B80" s="5">
        <v>2214003</v>
      </c>
      <c r="C80" s="21" t="s">
        <v>79</v>
      </c>
      <c r="D80" s="27"/>
      <c r="E80" s="32">
        <v>685</v>
      </c>
      <c r="F80" s="34" t="e">
        <f>#REF!+#REF!</f>
        <v>#REF!</v>
      </c>
      <c r="G80" s="29">
        <f>E80+D80</f>
        <v>685</v>
      </c>
    </row>
    <row r="81" spans="1:7" ht="30.75" x14ac:dyDescent="0.2">
      <c r="A81" s="14">
        <v>70202</v>
      </c>
      <c r="B81" s="5">
        <v>2215001</v>
      </c>
      <c r="C81" s="21" t="s">
        <v>80</v>
      </c>
      <c r="D81" s="27"/>
      <c r="E81" s="32">
        <v>40360</v>
      </c>
      <c r="F81" s="34" t="e">
        <f>#REF!+#REF!</f>
        <v>#REF!</v>
      </c>
      <c r="G81" s="29">
        <f>E81+D81</f>
        <v>40360</v>
      </c>
    </row>
    <row r="82" spans="1:7" ht="30.75" x14ac:dyDescent="0.2">
      <c r="A82" s="14">
        <v>20503</v>
      </c>
      <c r="B82" s="5">
        <v>2621001</v>
      </c>
      <c r="C82" s="22" t="s">
        <v>81</v>
      </c>
      <c r="D82" s="27"/>
      <c r="E82" s="32">
        <v>175000</v>
      </c>
      <c r="F82" s="34" t="e">
        <f>#REF!+#REF!</f>
        <v>#REF!</v>
      </c>
      <c r="G82" s="29">
        <f>E82+D82</f>
        <v>175000</v>
      </c>
    </row>
    <row r="83" spans="1:7" ht="30.75" x14ac:dyDescent="0.2">
      <c r="A83" s="14">
        <v>21304</v>
      </c>
      <c r="B83" s="7">
        <v>2721016</v>
      </c>
      <c r="C83" s="24" t="s">
        <v>82</v>
      </c>
      <c r="D83" s="49"/>
      <c r="E83" s="28">
        <v>236</v>
      </c>
      <c r="F83" s="34" t="e">
        <f>#REF!+#REF!</f>
        <v>#REF!</v>
      </c>
      <c r="G83" s="29">
        <f>E83+D83</f>
        <v>236</v>
      </c>
    </row>
    <row r="84" spans="1:7" ht="30.75" x14ac:dyDescent="0.2">
      <c r="A84" s="14">
        <v>20901</v>
      </c>
      <c r="B84" s="10">
        <v>2721024</v>
      </c>
      <c r="C84" s="25" t="s">
        <v>83</v>
      </c>
      <c r="D84" s="49"/>
      <c r="E84" s="28">
        <v>2000</v>
      </c>
      <c r="F84" s="34" t="e">
        <f>#REF!+#REF!</f>
        <v>#REF!</v>
      </c>
      <c r="G84" s="29">
        <f>E84+D84</f>
        <v>2000</v>
      </c>
    </row>
    <row r="85" spans="1:7" ht="30.75" x14ac:dyDescent="0.2">
      <c r="A85" s="14">
        <v>21005</v>
      </c>
      <c r="B85" s="7">
        <v>2721063</v>
      </c>
      <c r="C85" s="24" t="s">
        <v>84</v>
      </c>
      <c r="D85" s="49"/>
      <c r="E85" s="28">
        <v>157</v>
      </c>
      <c r="F85" s="34" t="e">
        <f>#REF!+#REF!</f>
        <v>#REF!</v>
      </c>
      <c r="G85" s="29">
        <f>E85+D85</f>
        <v>157</v>
      </c>
    </row>
    <row r="86" spans="1:7" ht="61.5" x14ac:dyDescent="0.2">
      <c r="A86" s="14">
        <v>21213</v>
      </c>
      <c r="B86" s="16">
        <v>2731002</v>
      </c>
      <c r="C86" s="23" t="s">
        <v>85</v>
      </c>
      <c r="D86" s="49"/>
      <c r="E86" s="28">
        <v>340</v>
      </c>
      <c r="F86" s="34" t="e">
        <f>#REF!+#REF!</f>
        <v>#REF!</v>
      </c>
      <c r="G86" s="29">
        <f>E86+D86</f>
        <v>340</v>
      </c>
    </row>
    <row r="87" spans="1:7" ht="30.75" x14ac:dyDescent="0.2">
      <c r="A87" s="14">
        <v>21201</v>
      </c>
      <c r="B87" s="10">
        <v>2731003</v>
      </c>
      <c r="C87" s="26" t="s">
        <v>86</v>
      </c>
      <c r="D87" s="50"/>
      <c r="E87" s="28">
        <v>126</v>
      </c>
      <c r="F87" s="34" t="e">
        <f>#REF!+#REF!</f>
        <v>#REF!</v>
      </c>
      <c r="G87" s="29">
        <f>E87+D87</f>
        <v>126</v>
      </c>
    </row>
    <row r="88" spans="1:7" ht="30.75" x14ac:dyDescent="0.2">
      <c r="A88" s="14">
        <v>21202</v>
      </c>
      <c r="B88" s="7">
        <v>2731004</v>
      </c>
      <c r="C88" s="23" t="s">
        <v>87</v>
      </c>
      <c r="D88" s="50">
        <v>100000</v>
      </c>
      <c r="E88" s="28"/>
      <c r="F88" s="34" t="e">
        <f>#REF!+#REF!</f>
        <v>#REF!</v>
      </c>
      <c r="G88" s="29">
        <f>E88+D88</f>
        <v>100000</v>
      </c>
    </row>
    <row r="89" spans="1:7" ht="61.5" x14ac:dyDescent="0.2">
      <c r="A89" s="14">
        <v>21203</v>
      </c>
      <c r="B89" s="7">
        <v>2731006</v>
      </c>
      <c r="C89" s="24" t="s">
        <v>88</v>
      </c>
      <c r="D89" s="50"/>
      <c r="E89" s="28">
        <v>854</v>
      </c>
      <c r="F89" s="34" t="e">
        <f>#REF!+#REF!</f>
        <v>#REF!</v>
      </c>
      <c r="G89" s="29">
        <f>E89+D89</f>
        <v>854</v>
      </c>
    </row>
    <row r="90" spans="1:7" ht="30.75" x14ac:dyDescent="0.2">
      <c r="A90" s="14">
        <v>21207</v>
      </c>
      <c r="B90" s="10">
        <v>2731012</v>
      </c>
      <c r="C90" s="26" t="s">
        <v>89</v>
      </c>
      <c r="D90" s="51"/>
      <c r="E90" s="32">
        <v>155039</v>
      </c>
      <c r="F90" s="34" t="e">
        <f>#REF!+#REF!</f>
        <v>#REF!</v>
      </c>
      <c r="G90" s="29">
        <f>E90+D90</f>
        <v>155039</v>
      </c>
    </row>
    <row r="91" spans="1:7" ht="30.75" x14ac:dyDescent="0.2">
      <c r="A91" s="12">
        <v>70303</v>
      </c>
      <c r="B91" s="5">
        <v>2821003</v>
      </c>
      <c r="C91" s="22" t="s">
        <v>90</v>
      </c>
      <c r="D91" s="50">
        <v>0</v>
      </c>
      <c r="E91" s="28">
        <v>17347</v>
      </c>
      <c r="F91" s="34" t="e">
        <f>#REF!+#REF!</f>
        <v>#REF!</v>
      </c>
      <c r="G91" s="29">
        <f>E91+D91</f>
        <v>17347</v>
      </c>
    </row>
    <row r="92" spans="1:7" ht="30.75" x14ac:dyDescent="0.2">
      <c r="A92" s="12">
        <v>70314</v>
      </c>
      <c r="B92" s="5">
        <v>2831001</v>
      </c>
      <c r="C92" s="22" t="s">
        <v>91</v>
      </c>
      <c r="D92" s="50"/>
      <c r="E92" s="28">
        <f>14321-1821</f>
        <v>12500</v>
      </c>
      <c r="F92" s="34" t="e">
        <f>#REF!+#REF!</f>
        <v>#REF!</v>
      </c>
      <c r="G92" s="29">
        <f>E92+D92</f>
        <v>12500</v>
      </c>
    </row>
    <row r="93" spans="1:7" ht="30.75" x14ac:dyDescent="0.2">
      <c r="A93" s="12">
        <v>20302</v>
      </c>
      <c r="B93" s="5">
        <v>2831002</v>
      </c>
      <c r="C93" s="22" t="s">
        <v>92</v>
      </c>
      <c r="D93" s="50"/>
      <c r="E93" s="28">
        <v>973</v>
      </c>
      <c r="F93" s="34" t="e">
        <f>#REF!+#REF!</f>
        <v>#REF!</v>
      </c>
      <c r="G93" s="29">
        <f>E93+D93</f>
        <v>973</v>
      </c>
    </row>
  </sheetData>
  <mergeCells count="5">
    <mergeCell ref="G3:G4"/>
    <mergeCell ref="B2:E2"/>
    <mergeCell ref="B3:B4"/>
    <mergeCell ref="C3:C4"/>
    <mergeCell ref="F3:F4"/>
  </mergeCells>
  <conditionalFormatting sqref="F1:F3 F5:F1048576">
    <cfRule type="cellIs" dxfId="0" priority="1" operator="lessThan">
      <formula>0</formula>
    </cfRule>
  </conditionalFormatting>
  <pageMargins left="0" right="0" top="0" bottom="0" header="0" footer="0"/>
  <pageSetup paperSize="9" scale="43" orientation="portrait" r:id="rId1"/>
  <rowBreaks count="1" manualBreakCount="1">
    <brk id="41" max="10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 (4)</vt:lpstr>
      <vt:lpstr>'Sheet1 (4)'!Print_Area</vt:lpstr>
      <vt:lpstr>'Sheet1 (4)'!Print_Titles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l.bashiri</dc:creator>
  <cp:lastModifiedBy>Hadi Dehghani</cp:lastModifiedBy>
  <cp:lastPrinted>2025-04-23T12:44:30Z</cp:lastPrinted>
  <dcterms:created xsi:type="dcterms:W3CDTF">2024-12-23T10:48:02Z</dcterms:created>
  <dcterms:modified xsi:type="dcterms:W3CDTF">2025-05-27T13:15:24Z</dcterms:modified>
</cp:coreProperties>
</file>